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hicle RO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2C2C2C"/>
      <sz val="20"/>
    </font>
    <font>
      <i val="1"/>
      <color rgb="006C7773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E4AF"/>
      </patternFill>
    </fill>
    <fill>
      <patternFill patternType="solid">
        <fgColor rgb="002C2C2C"/>
      </patternFill>
    </fill>
    <fill>
      <patternFill patternType="solid">
        <fgColor rgb="00E9FBF6"/>
      </patternFill>
    </fill>
  </fills>
  <borders count="2">
    <border>
      <left/>
      <right/>
      <top/>
      <bottom/>
      <diagonal/>
    </border>
    <border>
      <left style="thin">
        <color rgb="00CBD5D1"/>
      </left>
      <right style="thin">
        <color rgb="00CBD5D1"/>
      </right>
      <top style="thin">
        <color rgb="00CBD5D1"/>
      </top>
      <bottom style="thin">
        <color rgb="00CBD5D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0" fillId="4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4" customWidth="1" min="3" max="3"/>
    <col width="4" customWidth="1" min="4" max="4"/>
    <col width="4" customWidth="1" min="5" max="5"/>
    <col width="4" customWidth="1" min="6" max="6"/>
    <col width="4" customWidth="1" min="7" max="7"/>
    <col width="4" customWidth="1" min="8" max="8"/>
  </cols>
  <sheetData>
    <row r="1" ht="34" customHeight="1">
      <c r="A1" s="1" t="inlineStr">
        <is>
          <t>NEMT Vehicle ROI Calculator</t>
        </is>
      </c>
    </row>
    <row r="2">
      <c r="A2" s="2" t="inlineStr">
        <is>
          <t>Use your verified costs, realistic utilization, and actual payer rates.</t>
        </is>
      </c>
    </row>
    <row r="4">
      <c r="A4" s="3" t="inlineStr">
        <is>
          <t>Input</t>
        </is>
      </c>
      <c r="B4" s="3" t="inlineStr">
        <is>
          <t>Value</t>
        </is>
      </c>
    </row>
    <row r="5">
      <c r="A5" s="4" t="inlineStr">
        <is>
          <t>Purchase / conversion price</t>
        </is>
      </c>
      <c r="B5" s="5" t="n">
        <v>45000</v>
      </c>
    </row>
    <row r="6">
      <c r="A6" s="4" t="inlineStr">
        <is>
          <t>Down payment</t>
        </is>
      </c>
      <c r="B6" s="5" t="n">
        <v>9000</v>
      </c>
    </row>
    <row r="7">
      <c r="A7" s="4" t="inlineStr">
        <is>
          <t>Annual interest rate</t>
        </is>
      </c>
      <c r="B7" s="5" t="n">
        <v>0.08500000000000001</v>
      </c>
    </row>
    <row r="8">
      <c r="A8" s="4" t="inlineStr">
        <is>
          <t>Loan term (months)</t>
        </is>
      </c>
      <c r="B8" s="5" t="n">
        <v>60</v>
      </c>
    </row>
    <row r="9">
      <c r="A9" s="4" t="inlineStr">
        <is>
          <t>Trips per day</t>
        </is>
      </c>
      <c r="B9" s="5" t="n">
        <v>5</v>
      </c>
    </row>
    <row r="10">
      <c r="A10" s="4" t="inlineStr">
        <is>
          <t>Operating days per month</t>
        </is>
      </c>
      <c r="B10" s="5" t="n">
        <v>22</v>
      </c>
    </row>
    <row r="11">
      <c r="A11" s="4" t="inlineStr">
        <is>
          <t>Average revenue per trip</t>
        </is>
      </c>
      <c r="B11" s="5" t="n">
        <v>62</v>
      </c>
    </row>
    <row r="12">
      <c r="A12" s="4" t="inlineStr">
        <is>
          <t>Average total miles per trip</t>
        </is>
      </c>
      <c r="B12" s="5" t="n">
        <v>24</v>
      </c>
    </row>
    <row r="13">
      <c r="A13" s="4" t="inlineStr">
        <is>
          <t>Variable cost per mile</t>
        </is>
      </c>
      <c r="B13" s="5" t="n">
        <v>0.85</v>
      </c>
    </row>
    <row r="14">
      <c r="A14" s="4" t="inlineStr">
        <is>
          <t>Driver hours per trip</t>
        </is>
      </c>
      <c r="B14" s="5" t="n">
        <v>1.15</v>
      </c>
    </row>
    <row r="15">
      <c r="A15" s="4" t="inlineStr">
        <is>
          <t>Driver loaded hourly cost</t>
        </is>
      </c>
      <c r="B15" s="5" t="n">
        <v>24</v>
      </c>
    </row>
    <row r="16">
      <c r="A16" s="4" t="inlineStr">
        <is>
          <t>Monthly insurance</t>
        </is>
      </c>
      <c r="B16" s="5" t="n">
        <v>850</v>
      </c>
    </row>
    <row r="17">
      <c r="A17" s="4" t="inlineStr">
        <is>
          <t>Monthly maintenance reserve</t>
        </is>
      </c>
      <c r="B17" s="5" t="n">
        <v>450</v>
      </c>
    </row>
    <row r="18">
      <c r="A18" s="4" t="inlineStr">
        <is>
          <t>Other monthly fixed cost</t>
        </is>
      </c>
      <c r="B18" s="5" t="n">
        <v>300</v>
      </c>
    </row>
    <row r="21">
      <c r="A21" s="3" t="inlineStr">
        <is>
          <t>Output</t>
        </is>
      </c>
      <c r="B21" s="3" t="inlineStr">
        <is>
          <t>Calculated Value</t>
        </is>
      </c>
    </row>
    <row r="22">
      <c r="A22" s="4" t="inlineStr">
        <is>
          <t>Monthly trips</t>
        </is>
      </c>
      <c r="B22" s="4">
        <f>B9*B10</f>
        <v/>
      </c>
    </row>
    <row r="23">
      <c r="A23" s="4" t="inlineStr">
        <is>
          <t>Monthly revenue</t>
        </is>
      </c>
      <c r="B23" s="4">
        <f>B22*B11</f>
        <v/>
      </c>
    </row>
    <row r="24">
      <c r="A24" s="4" t="inlineStr">
        <is>
          <t>Monthly mileage cost</t>
        </is>
      </c>
      <c r="B24" s="4">
        <f>B22*B12*B13</f>
        <v/>
      </c>
    </row>
    <row r="25">
      <c r="A25" s="4" t="inlineStr">
        <is>
          <t>Monthly driver cost</t>
        </is>
      </c>
      <c r="B25" s="4">
        <f>B22*B14*B15</f>
        <v/>
      </c>
    </row>
    <row r="26">
      <c r="A26" s="4" t="inlineStr">
        <is>
          <t>Estimated monthly loan payment</t>
        </is>
      </c>
      <c r="B26" s="4">
        <f>IF(B8=0,0,-PMT(B7/12,B8,B5-B6))</f>
        <v/>
      </c>
    </row>
    <row r="27">
      <c r="A27" s="4" t="inlineStr">
        <is>
          <t>Total monthly cost</t>
        </is>
      </c>
      <c r="B27" s="4">
        <f>SUM(B24:B27)+B16+B17+B18</f>
        <v/>
      </c>
    </row>
    <row r="28">
      <c r="A28" s="4" t="inlineStr">
        <is>
          <t>Estimated monthly operating profit</t>
        </is>
      </c>
      <c r="B28" s="4">
        <f>B23-B28</f>
        <v/>
      </c>
    </row>
    <row r="29">
      <c r="A29" s="4" t="inlineStr">
        <is>
          <t>Cash invested</t>
        </is>
      </c>
      <c r="B29" s="4">
        <f>B6</f>
        <v/>
      </c>
    </row>
    <row r="30">
      <c r="A30" s="4" t="inlineStr">
        <is>
          <t>Simple payback months</t>
        </is>
      </c>
      <c r="B30" s="4">
        <f>IF(B29&lt;=0,"No payback at these assumptions",B30/B29)</f>
        <v/>
      </c>
    </row>
    <row r="31">
      <c r="A31" s="4" t="inlineStr">
        <is>
          <t>Annual operating profit</t>
        </is>
      </c>
      <c r="B31" s="4">
        <f>B29*12</f>
        <v/>
      </c>
    </row>
    <row r="32">
      <c r="A32" s="4" t="inlineStr">
        <is>
          <t>Simple annual cash-on-cash return</t>
        </is>
      </c>
      <c r="B32" s="4">
        <f>IF(B30&lt;=0,0,B32/B30)</f>
        <v/>
      </c>
    </row>
    <row r="35">
      <c r="A35" s="6" t="inlineStr">
        <is>
          <t>This planning estimate excludes taxes, depreciation, major unexpected repairs, and resale value.</t>
        </is>
      </c>
    </row>
  </sheetData>
  <mergeCells count="3">
    <mergeCell ref="A35:H3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2026-07-24T06:14:48Z</dcterms:created>
  <dcterms:modified xmlns:dcterms="http://purl.org/dc/terms/" xmlns:xsi="http://www.w3.org/2001/XMLSchema-instance" xsi:type="dcterms:W3CDTF">2026-07-24T06:14:48Z</dcterms:modified>
</cp:coreProperties>
</file>